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Tr SNV-CC" sheetId="1" r:id="rId1"/>
  </sheets>
  <definedNames>
    <definedName name="_1">#REF!</definedName>
    <definedName name="_1000A01">#N/A</definedName>
    <definedName name="_2">#REF!</definedName>
    <definedName name="_boi1">#REF!</definedName>
    <definedName name="_boi2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 hidden="1">{"'Sheet1'!$L$16"}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B">#REF!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OQ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loai_A2.1">#REF!</definedName>
    <definedName name="BT_P1">#REF!</definedName>
    <definedName name="BVCISUMMARY">#REF!</definedName>
    <definedName name="C_">#REF!</definedName>
    <definedName name="Cap_DUL_doc_B">#REF!</definedName>
    <definedName name="CAP_DUL_ngang_B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C">#REF!</definedName>
    <definedName name="CCS">#REF!</definedName>
    <definedName name="CDD">#REF!</definedName>
    <definedName name="CK">#REF!</definedName>
    <definedName name="CLVC3">0.1</definedName>
    <definedName name="CLVCTB">#REF!</definedName>
    <definedName name="CLVL">#REF!</definedName>
    <definedName name="COC_1.2">#REF!</definedName>
    <definedName name="Coc_2m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URRENCY">#REF!</definedName>
    <definedName name="CX">#REF!</definedName>
    <definedName name="D_7101A_B">#REF!</definedName>
    <definedName name="DAO_DAT">#REF!</definedName>
    <definedName name="DÇm_33">#REF!</definedName>
    <definedName name="DD">#REF!</definedName>
    <definedName name="den_bu">#REF!</definedName>
    <definedName name="DGCTI592">#REF!</definedName>
    <definedName name="dgnc">#REF!</definedName>
    <definedName name="dgvl">#REF!</definedName>
    <definedName name="Document_array">{"Book1"}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92F56">#REF!</definedName>
    <definedName name="FACTOR">#REF!</definedName>
    <definedName name="fff" hidden="1">{"'Sheet1'!$L$16"}</definedName>
    <definedName name="fuji">#REF!</definedName>
    <definedName name="g" hidden="1">{"'Sheet1'!$L$16"}</definedName>
    <definedName name="geo">#REF!</definedName>
    <definedName name="gl3p">#REF!</definedName>
    <definedName name="GTXL">#REF!</definedName>
    <definedName name="gia_tien">#REF!</definedName>
    <definedName name="gia_tien_BTN">#REF!</definedName>
    <definedName name="h" hidden="1">{"'Sheet1'!$L$16"}</definedName>
    <definedName name="Heä_soá_laép_xaø_H">1.7</definedName>
    <definedName name="heä_soá_sình_laày">#REF!</definedName>
    <definedName name="hien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.O">#REF!</definedName>
    <definedName name="J.O_GT">#REF!</definedName>
    <definedName name="j356C8">#REF!</definedName>
    <definedName name="k">#REF!</definedName>
    <definedName name="kcong">#REF!</definedName>
    <definedName name="kp1ph">#REF!</definedName>
    <definedName name="l">#REF!</definedName>
    <definedName name="Lmk">#REF!</definedName>
    <definedName name="LN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è_A1">#REF!</definedName>
    <definedName name="Mè_A2">#REF!</definedName>
    <definedName name="MG_A">#REF!</definedName>
    <definedName name="MTMAC12">#REF!</definedName>
    <definedName name="mtram">#REF!</definedName>
    <definedName name="n">#REF!</definedName>
    <definedName name="n1pig">#REF!</definedName>
    <definedName name="n1pind">#REF!</definedName>
    <definedName name="n1pint">#REF!</definedName>
    <definedName name="n1ping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H">#REF!</definedName>
    <definedName name="nhn">#REF!</definedName>
    <definedName name="NHot">#REF!</definedName>
    <definedName name="PK">#REF!</definedName>
    <definedName name="PRICE">#REF!</definedName>
    <definedName name="PRICE1">#REF!</definedName>
    <definedName name="PRINT_AREA_MI">#REF!</definedName>
    <definedName name="_xlnm.Print_Titles" localSheetId="0">'TTr SNV-CC'!$4:$5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A1">#REF!</definedName>
    <definedName name="PT_Duong">#REF!</definedName>
    <definedName name="ptdg">#REF!</definedName>
    <definedName name="PTDG_cau">#REF!</definedName>
    <definedName name="pvd">#REF!</definedName>
    <definedName name="phu_luc_vua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MONG">#REF!</definedName>
    <definedName name="seconde" hidden="1">{"'Sheet1'!$L$16"}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PEC">#REF!</definedName>
    <definedName name="SPECSUMMARY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b">#REF!</definedName>
    <definedName name="SUMITOMO">#REF!</definedName>
    <definedName name="SUMITOMO_GT">#REF!</definedName>
    <definedName name="SUMMARY">#REF!</definedName>
    <definedName name="sur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xTV">10%</definedName>
    <definedName name="TaxXL">5%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ien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PLRP">#REF!</definedName>
    <definedName name="TT_1P">#REF!</definedName>
    <definedName name="TT_3p">#REF!</definedName>
    <definedName name="tthi">#REF!</definedName>
    <definedName name="ttronmk">#REF!</definedName>
    <definedName name="Tuong_dau_HD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ng_Long">#REF!</definedName>
    <definedName name="Thang_Long_GT">#REF!</definedName>
    <definedName name="Thanh_C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_D32">#REF!</definedName>
    <definedName name="THGO1pnc">#REF!</definedName>
    <definedName name="thht">#REF!</definedName>
    <definedName name="thkp3">#REF!</definedName>
    <definedName name="thtt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VARIINST">#REF!</definedName>
    <definedName name="VARIPURC">#REF!</definedName>
    <definedName name="VCTT">#REF!</definedName>
    <definedName name="VCH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rn.chi._.tiÆt." hidden="1">{#N/A,#N/A,FALSE,"Chi ti?t"}</definedName>
    <definedName name="X">#REF!</definedName>
    <definedName name="x1pind">#REF!</definedName>
    <definedName name="x1pint">#REF!</definedName>
    <definedName name="x1ping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3p">#REF!</definedName>
    <definedName name="xint1p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n">#REF!</definedName>
    <definedName name="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<sst xmlns="http://schemas.openxmlformats.org/spreadsheetml/2006/main" count="62" uniqueCount="62">
  <si>
    <t>Số TT</t>
  </si>
  <si>
    <t>A</t>
  </si>
  <si>
    <t>Sở Giáo dục và Đào tạo</t>
  </si>
  <si>
    <t>Sở Y tế</t>
  </si>
  <si>
    <t>Sở Văn hóa - Thể thao và Du lịch</t>
  </si>
  <si>
    <t>Sở Nông nghiệp - PTNT</t>
  </si>
  <si>
    <t>Sở Giao thông Vận tải</t>
  </si>
  <si>
    <t>Sở Lao động - TBXH</t>
  </si>
  <si>
    <t>Sở Tư pháp</t>
  </si>
  <si>
    <t>Sở Công Thương</t>
  </si>
  <si>
    <t>Văn phòng UBND tỉnh</t>
  </si>
  <si>
    <t>Sở Tài nguyên và Môi trường</t>
  </si>
  <si>
    <t>Sở Xây dựng</t>
  </si>
  <si>
    <t xml:space="preserve">Sở Khoa học và Công nghệ </t>
  </si>
  <si>
    <t>B</t>
  </si>
  <si>
    <t>CẤP HUYỆN</t>
  </si>
  <si>
    <t>Thành phố Điện Biên Phủ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</si>
  <si>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</si>
  <si>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</si>
  <si>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</si>
  <si>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</si>
  <si>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</si>
  <si>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</si>
  <si>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</si>
  <si>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</si>
  <si>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Huyện Nậm Pồ</t>
  </si>
  <si>
    <t>Ghi chú</t>
  </si>
  <si>
    <t>Văn phòng HĐND tỉnh</t>
  </si>
  <si>
    <t>Thanh tra tỉnh</t>
  </si>
  <si>
    <t>Ban Dân tộc</t>
  </si>
  <si>
    <t>Sở Ngoại vụ</t>
  </si>
  <si>
    <t>Sở Tài chính</t>
  </si>
  <si>
    <t xml:space="preserve">Sở Kế hoạch và Đầu tư </t>
  </si>
  <si>
    <t xml:space="preserve">Sở Thông tin và Truyền thông </t>
  </si>
  <si>
    <t>Sở Nội vụ</t>
  </si>
  <si>
    <t>Tên cơ quan, đơn vị</t>
  </si>
  <si>
    <t xml:space="preserve"> CẤP TỈNH</t>
  </si>
  <si>
    <t>Số dự kiến cắt giảm</t>
  </si>
  <si>
    <t>Số nghỉ hưu, TGBC 2018</t>
  </si>
  <si>
    <t>GĐ kỷ</t>
  </si>
  <si>
    <t>Cao thị Vân P.CTTra hưu 12/2019</t>
  </si>
  <si>
    <t>GĐ 11.2018; Trần Thị Hiển nghỉ 2.2019; Đặng Thị Hương 11/2019</t>
  </si>
  <si>
    <t>GĐ 4/2019; Phan Hiền 11/2018; Lê Thị Nhung 5/2019; Tô Thị Hảo 9/2019</t>
  </si>
  <si>
    <t>Lương Đức Sơn 7/2019</t>
  </si>
  <si>
    <t>Đề án điều chỉnh TGBC 2019</t>
  </si>
  <si>
    <t>Biên chế chưa sử dụng</t>
  </si>
  <si>
    <t>Số đã giao năm 2015</t>
  </si>
  <si>
    <t>VP Chuyên trách Ban QTGT</t>
  </si>
  <si>
    <t>BS 54 biên chế (39+15)</t>
  </si>
  <si>
    <t>Số đã thực hiện cắt giảm 2015-2018</t>
  </si>
  <si>
    <t>Đang TD 03</t>
  </si>
  <si>
    <t>Đang TD 05</t>
  </si>
  <si>
    <t>TỔNG CỘNG (A+B):</t>
  </si>
  <si>
    <t>Tỷ lệ sau cắt giảm (%)</t>
  </si>
  <si>
    <t>Số tạm giao năm 2018</t>
  </si>
  <si>
    <t>Số nghỉ hưu năm 2019</t>
  </si>
  <si>
    <t>Tỷ lệ cắt giảm biên chế 2015-2018 (%)</t>
  </si>
  <si>
    <t>Hiện có 31/10/2018</t>
  </si>
  <si>
    <t>Giao biên chế công chức năm 2019</t>
  </si>
  <si>
    <t>Đề nghị BNV chuyển 56 biên chế cho Bộ Công thương quản lý</t>
  </si>
  <si>
    <t>QUYẾT ĐỊNH BIÊN CHẾ CÔNG CHỨC TRONG CƠ QUAN HĐND, UBND CÁC CẤP TỈNH ĐIỆN BIÊN NĂM 2019</t>
  </si>
  <si>
    <t>(Kèm theo Nghị quyết số: 103/NQ-HĐND ngày 07 tháng 12 năm 2018 của HĐND tỉnh Điện Biên)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</si>
</sst>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"/>
    <numFmt numFmtId="181" formatCode="&quot;\&quot;#,##0.00;[Red]&quot;\&quot;&quot;\&quot;&quot;\&quot;&quot;\&quot;&quot;\&quot;&quot;\&quot;\-#,##0.00"/>
    <numFmt numFmtId="182" formatCode="&quot;\&quot;#,##0;[Red]&quot;\&quot;&quot;\&quot;\-#,##0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_ * #,##0_ ;_ * \-#,##0_ ;_ * &quot;-&quot;_ ;_ @_ "/>
    <numFmt numFmtId="186" formatCode="_ * #,##0.00_ ;_ * \-#,##0.00_ ;_ * &quot;-&quot;??_ ;_ @_ "/>
    <numFmt numFmtId="187" formatCode="00##"/>
    <numFmt numFmtId="188" formatCode="_ * #,##0_)_£_ ;_ * \(#,##0\)_£_ ;_ * &quot;-&quot;_)_£_ ;_ @_ "/>
    <numFmt numFmtId="189" formatCode="#,##0.00\ &quot;F&quot;;[Red]\-#,##0.00\ &quot;F&quot;"/>
    <numFmt numFmtId="190" formatCode="_-* #,##0\ &quot;F&quot;_-;\-* #,##0\ &quot;F&quot;_-;_-* &quot;-&quot;\ &quot;F&quot;_-;_-@_-"/>
    <numFmt numFmtId="191" formatCode="#,##0\ &quot;F&quot;;[Red]\-#,##0\ &quot;F&quot;"/>
    <numFmt numFmtId="192" formatCode="#,##0.00\ &quot;F&quot;;\-#,##0.00\ &quot;F&quot;"/>
    <numFmt numFmtId="193" formatCode="#,##0\ &quot;DM&quot;;\-#,##0\ &quot;DM&quot;"/>
    <numFmt numFmtId="194" formatCode="0.000%"/>
    <numFmt numFmtId="195" formatCode="&quot;￥&quot;#,##0;&quot;￥&quot;\-#,##0"/>
    <numFmt numFmtId="196" formatCode="00.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.##0"/>
  </numFmts>
  <fonts count="77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Times New Roman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8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6" fillId="26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58" fillId="28" borderId="2" applyNumberFormat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8" applyNumberFormat="0" applyFill="0" applyAlignment="0" applyProtection="0"/>
    <xf numFmtId="0" fontId="21" fillId="0" borderId="0" applyNumberFormat="0" applyFont="0" applyFill="0" applyAlignment="0">
      <protection/>
    </xf>
    <xf numFmtId="0" fontId="68" fillId="31" borderId="0" applyNumberFormat="0" applyBorder="0" applyAlignment="0" applyProtection="0"/>
    <xf numFmtId="188" fontId="22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189" fontId="22" fillId="0" borderId="11">
      <alignment horizontal="right" vertical="center"/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90" fontId="22" fillId="0" borderId="11">
      <alignment horizontal="center"/>
      <protection/>
    </xf>
    <xf numFmtId="191" fontId="22" fillId="0" borderId="0">
      <alignment/>
      <protection/>
    </xf>
    <xf numFmtId="192" fontId="22" fillId="0" borderId="13">
      <alignment/>
      <protection/>
    </xf>
    <xf numFmtId="0" fontId="72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98" fontId="29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85" applyFont="1" applyFill="1" applyBorder="1" applyAlignment="1">
      <alignment horizontal="left" vertical="center"/>
      <protection/>
    </xf>
    <xf numFmtId="0" fontId="4" fillId="0" borderId="0" xfId="85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horizontal="center" vertical="center"/>
      <protection/>
    </xf>
    <xf numFmtId="0" fontId="8" fillId="0" borderId="13" xfId="85" applyFont="1" applyFill="1" applyBorder="1" applyAlignment="1">
      <alignment horizontal="center" vertical="center"/>
      <protection/>
    </xf>
    <xf numFmtId="0" fontId="6" fillId="0" borderId="13" xfId="85" applyFont="1" applyFill="1" applyBorder="1" applyAlignment="1">
      <alignment horizontal="left" vertical="center"/>
      <protection/>
    </xf>
    <xf numFmtId="3" fontId="6" fillId="0" borderId="13" xfId="85" applyNumberFormat="1" applyFont="1" applyFill="1" applyBorder="1" applyAlignment="1">
      <alignment horizontal="right" vertical="center"/>
      <protection/>
    </xf>
    <xf numFmtId="0" fontId="9" fillId="0" borderId="0" xfId="85" applyFont="1" applyFill="1" applyBorder="1" applyAlignment="1">
      <alignment horizontal="left" vertical="center" wrapText="1"/>
      <protection/>
    </xf>
    <xf numFmtId="0" fontId="11" fillId="0" borderId="0" xfId="85" applyFont="1" applyFill="1" applyBorder="1" applyAlignment="1">
      <alignment horizontal="left" vertical="center" wrapText="1"/>
      <protection/>
    </xf>
    <xf numFmtId="0" fontId="9" fillId="0" borderId="0" xfId="85" applyFont="1" applyFill="1" applyBorder="1" applyAlignment="1">
      <alignment horizontal="left" vertical="center"/>
      <protection/>
    </xf>
    <xf numFmtId="0" fontId="6" fillId="0" borderId="0" xfId="85" applyFont="1" applyFill="1" applyBorder="1" applyAlignment="1">
      <alignment horizontal="left" vertical="center"/>
      <protection/>
    </xf>
    <xf numFmtId="0" fontId="10" fillId="0" borderId="0" xfId="85" applyFont="1" applyFill="1" applyAlignment="1">
      <alignment horizontal="center" vertical="center"/>
      <protection/>
    </xf>
    <xf numFmtId="0" fontId="4" fillId="0" borderId="0" xfId="85" applyFont="1" applyFill="1" applyAlignment="1">
      <alignment horizontal="left" vertical="center"/>
      <protection/>
    </xf>
    <xf numFmtId="3" fontId="4" fillId="0" borderId="0" xfId="85" applyNumberFormat="1" applyFont="1" applyFill="1" applyAlignment="1">
      <alignment horizontal="left" vertical="center"/>
      <protection/>
    </xf>
    <xf numFmtId="3" fontId="4" fillId="0" borderId="13" xfId="85" applyNumberFormat="1" applyFont="1" applyFill="1" applyBorder="1" applyAlignment="1">
      <alignment horizontal="center" vertical="center" wrapText="1"/>
      <protection/>
    </xf>
    <xf numFmtId="0" fontId="10" fillId="0" borderId="13" xfId="85" applyFont="1" applyFill="1" applyBorder="1" applyAlignment="1">
      <alignment horizontal="center" vertical="center" wrapText="1"/>
      <protection/>
    </xf>
    <xf numFmtId="0" fontId="4" fillId="0" borderId="13" xfId="85" applyFont="1" applyFill="1" applyBorder="1" applyAlignment="1">
      <alignment horizontal="left" vertical="center" wrapText="1"/>
      <protection/>
    </xf>
    <xf numFmtId="3" fontId="7" fillId="0" borderId="0" xfId="85" applyNumberFormat="1" applyFont="1" applyFill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31" fillId="0" borderId="13" xfId="85" applyFont="1" applyFill="1" applyBorder="1" applyAlignment="1">
      <alignment horizontal="center" vertical="center"/>
      <protection/>
    </xf>
    <xf numFmtId="0" fontId="31" fillId="0" borderId="0" xfId="85" applyFont="1" applyFill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/>
      <protection/>
    </xf>
    <xf numFmtId="3" fontId="6" fillId="0" borderId="13" xfId="85" applyNumberFormat="1" applyFont="1" applyFill="1" applyBorder="1" applyAlignment="1">
      <alignment horizontal="center" vertical="center" wrapText="1"/>
      <protection/>
    </xf>
    <xf numFmtId="3" fontId="31" fillId="0" borderId="0" xfId="85" applyNumberFormat="1" applyFont="1" applyFill="1" applyBorder="1" applyAlignment="1">
      <alignment horizontal="center" vertical="center"/>
      <protection/>
    </xf>
    <xf numFmtId="3" fontId="9" fillId="0" borderId="0" xfId="85" applyNumberFormat="1" applyFont="1" applyFill="1" applyBorder="1" applyAlignment="1">
      <alignment horizontal="left" vertical="center" wrapText="1"/>
      <protection/>
    </xf>
    <xf numFmtId="10" fontId="4" fillId="0" borderId="0" xfId="85" applyNumberFormat="1" applyFont="1" applyFill="1" applyAlignment="1">
      <alignment horizontal="left" vertical="center"/>
      <protection/>
    </xf>
    <xf numFmtId="10" fontId="6" fillId="0" borderId="13" xfId="85" applyNumberFormat="1" applyFont="1" applyFill="1" applyBorder="1" applyAlignment="1">
      <alignment horizontal="center" vertical="center" wrapText="1"/>
      <protection/>
    </xf>
    <xf numFmtId="3" fontId="73" fillId="0" borderId="0" xfId="85" applyNumberFormat="1" applyFont="1" applyFill="1" applyAlignment="1">
      <alignment horizontal="left" vertical="center"/>
      <protection/>
    </xf>
    <xf numFmtId="3" fontId="74" fillId="0" borderId="13" xfId="85" applyNumberFormat="1" applyFont="1" applyFill="1" applyBorder="1" applyAlignment="1">
      <alignment horizontal="center" vertical="center" wrapText="1"/>
      <protection/>
    </xf>
    <xf numFmtId="3" fontId="75" fillId="0" borderId="13" xfId="85" applyNumberFormat="1" applyFont="1" applyFill="1" applyBorder="1" applyAlignment="1">
      <alignment horizontal="right" vertical="center"/>
      <protection/>
    </xf>
    <xf numFmtId="3" fontId="76" fillId="0" borderId="13" xfId="85" applyNumberFormat="1" applyFont="1" applyFill="1" applyBorder="1" applyAlignment="1">
      <alignment horizontal="left" wrapText="1"/>
      <protection/>
    </xf>
    <xf numFmtId="3" fontId="76" fillId="0" borderId="13" xfId="85" applyNumberFormat="1" applyFont="1" applyFill="1" applyBorder="1" applyAlignment="1">
      <alignment horizontal="center" vertical="center" wrapText="1"/>
      <protection/>
    </xf>
    <xf numFmtId="3" fontId="76" fillId="0" borderId="13" xfId="85" applyNumberFormat="1" applyFont="1" applyFill="1" applyBorder="1" applyAlignment="1">
      <alignment horizontal="right" vertical="center" wrapText="1"/>
      <protection/>
    </xf>
    <xf numFmtId="3" fontId="6" fillId="0" borderId="13" xfId="85" applyNumberFormat="1" applyFont="1" applyFill="1" applyBorder="1" applyAlignment="1">
      <alignment vertical="center"/>
      <protection/>
    </xf>
    <xf numFmtId="10" fontId="6" fillId="0" borderId="13" xfId="85" applyNumberFormat="1" applyFont="1" applyFill="1" applyBorder="1" applyAlignment="1">
      <alignment vertical="center" wrapText="1"/>
      <protection/>
    </xf>
    <xf numFmtId="3" fontId="74" fillId="0" borderId="13" xfId="85" applyNumberFormat="1" applyFont="1" applyFill="1" applyBorder="1" applyAlignment="1">
      <alignment vertical="center"/>
      <protection/>
    </xf>
    <xf numFmtId="0" fontId="4" fillId="0" borderId="13" xfId="85" applyFont="1" applyFill="1" applyBorder="1" applyAlignment="1">
      <alignment vertical="center" wrapText="1"/>
      <protection/>
    </xf>
    <xf numFmtId="3" fontId="4" fillId="0" borderId="13" xfId="85" applyNumberFormat="1" applyFont="1" applyFill="1" applyBorder="1" applyAlignment="1">
      <alignment vertical="center" wrapText="1"/>
      <protection/>
    </xf>
    <xf numFmtId="10" fontId="4" fillId="0" borderId="13" xfId="85" applyNumberFormat="1" applyFont="1" applyFill="1" applyBorder="1" applyAlignment="1">
      <alignment vertical="center" wrapText="1"/>
      <protection/>
    </xf>
    <xf numFmtId="3" fontId="73" fillId="0" borderId="13" xfId="85" applyNumberFormat="1" applyFont="1" applyFill="1" applyBorder="1" applyAlignment="1">
      <alignment vertical="center" wrapText="1"/>
      <protection/>
    </xf>
    <xf numFmtId="3" fontId="4" fillId="0" borderId="13" xfId="85" applyNumberFormat="1" applyFont="1" applyFill="1" applyBorder="1" applyAlignment="1">
      <alignment vertical="center"/>
      <protection/>
    </xf>
    <xf numFmtId="43" fontId="7" fillId="0" borderId="0" xfId="61" applyFont="1" applyFill="1" applyBorder="1" applyAlignment="1">
      <alignment horizontal="center" vertical="center"/>
    </xf>
    <xf numFmtId="0" fontId="6" fillId="0" borderId="11" xfId="85" applyFont="1" applyFill="1" applyBorder="1" applyAlignment="1">
      <alignment horizontal="left" vertical="center"/>
      <protection/>
    </xf>
    <xf numFmtId="0" fontId="6" fillId="0" borderId="15" xfId="85" applyFont="1" applyFill="1" applyBorder="1" applyAlignment="1">
      <alignment horizontal="left" vertical="center"/>
      <protection/>
    </xf>
    <xf numFmtId="0" fontId="3" fillId="0" borderId="0" xfId="85" applyFont="1" applyFill="1" applyAlignment="1">
      <alignment horizontal="center" vertical="center" wrapText="1"/>
      <protection/>
    </xf>
    <xf numFmtId="0" fontId="5" fillId="0" borderId="16" xfId="85" applyFont="1" applyFill="1" applyBorder="1" applyAlignment="1">
      <alignment horizontal="center" vertical="center" wrapText="1"/>
      <protection/>
    </xf>
    <xf numFmtId="3" fontId="32" fillId="0" borderId="0" xfId="85" applyNumberFormat="1" applyFont="1" applyFill="1" applyAlignment="1">
      <alignment horizontal="center" vertical="center"/>
      <protection/>
    </xf>
  </cellXfs>
  <cellStyles count="102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ÅëÈ­ [0]_¿ì¹°Åë" xfId="48"/>
    <cellStyle name="AeE­ [0]_INQUIRY ¿µ¾÷AßAø " xfId="49"/>
    <cellStyle name="ÅëÈ­_¿ì¹°Åë" xfId="50"/>
    <cellStyle name="AeE­_INQUIRY ¿µ¾÷AßAø " xfId="51"/>
    <cellStyle name="ÄÞ¸¶ [0]_¿ì¹°Åë" xfId="52"/>
    <cellStyle name="AÞ¸¶ [0]_INQUIRY ¿?¾÷AßAø " xfId="53"/>
    <cellStyle name="ÄÞ¸¶_¿ì¹°Åë" xfId="54"/>
    <cellStyle name="AÞ¸¶_INQUIRY ¿?¾÷AßAø " xfId="55"/>
    <cellStyle name="Bad" xfId="56"/>
    <cellStyle name="C?AØ_¿?¾÷CoE² " xfId="57"/>
    <cellStyle name="Ç¥ÁØ_´çÃÊ±¸ÀÔ»ý»ê" xfId="58"/>
    <cellStyle name="C￥AØ_¿μ¾÷CoE² " xfId="59"/>
    <cellStyle name="Calculation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Check Cell" xfId="67"/>
    <cellStyle name="Date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" xfId="82"/>
    <cellStyle name="Neutral" xfId="83"/>
    <cellStyle name="Normal - Style1" xfId="84"/>
    <cellStyle name="Normal_TONG_HOP_GIAO BIEN CHE 2011" xfId="85"/>
    <cellStyle name="Note" xfId="86"/>
    <cellStyle name="Output" xfId="87"/>
    <cellStyle name="Percent" xfId="88"/>
    <cellStyle name="T" xfId="89"/>
    <cellStyle name="Title" xfId="90"/>
    <cellStyle name="Total" xfId="91"/>
    <cellStyle name="th" xfId="92"/>
    <cellStyle name="viet" xfId="93"/>
    <cellStyle name="viet2" xfId="94"/>
    <cellStyle name="Warning Text" xfId="95"/>
    <cellStyle name=" [0.00]_ Att. 1- Cover" xfId="96"/>
    <cellStyle name="_ Att. 1- Cover" xfId="97"/>
    <cellStyle name="?_ Att. 1- Cover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一般_00Q3902REV.1" xfId="110"/>
    <cellStyle name="千分位[0]_00Q3902REV.1" xfId="111"/>
    <cellStyle name="千分位_00Q3902REV.1" xfId="112"/>
    <cellStyle name="貨幣 [0]_00Q3902REV.1" xfId="113"/>
    <cellStyle name="貨幣[0]_BRE" xfId="114"/>
    <cellStyle name="貨幣_00Q3902REV.1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3" sqref="A3:O3"/>
    </sheetView>
  </sheetViews>
  <sheetFormatPr defaultColWidth="10.28125" defaultRowHeight="12.75"/>
  <cols>
    <col min="1" max="1" width="7.421875" style="11" customWidth="1"/>
    <col min="2" max="2" width="45.8515625" style="12" customWidth="1"/>
    <col min="3" max="3" width="7.421875" style="12" hidden="1" customWidth="1"/>
    <col min="4" max="4" width="9.140625" style="13" hidden="1" customWidth="1"/>
    <col min="5" max="5" width="7.421875" style="13" hidden="1" customWidth="1"/>
    <col min="6" max="6" width="8.57421875" style="13" hidden="1" customWidth="1"/>
    <col min="7" max="7" width="10.7109375" style="13" hidden="1" customWidth="1"/>
    <col min="8" max="8" width="10.421875" style="25" hidden="1" customWidth="1"/>
    <col min="9" max="9" width="8.8515625" style="27" hidden="1" customWidth="1"/>
    <col min="10" max="10" width="8.8515625" style="13" hidden="1" customWidth="1"/>
    <col min="11" max="11" width="11.00390625" style="13" hidden="1" customWidth="1"/>
    <col min="12" max="12" width="8.57421875" style="13" hidden="1" customWidth="1"/>
    <col min="13" max="13" width="9.00390625" style="25" hidden="1" customWidth="1"/>
    <col min="14" max="14" width="19.8515625" style="13" customWidth="1"/>
    <col min="15" max="15" width="22.00390625" style="1" customWidth="1"/>
    <col min="16" max="16" width="10.28125" style="1" customWidth="1"/>
    <col min="17" max="17" width="14.28125" style="1" bestFit="1" customWidth="1"/>
    <col min="18" max="16384" width="10.28125" style="1" customWidth="1"/>
  </cols>
  <sheetData>
    <row r="1" spans="12:15" ht="16.5">
      <c r="L1" s="46"/>
      <c r="M1" s="46"/>
      <c r="N1" s="46"/>
      <c r="O1" s="46"/>
    </row>
    <row r="2" spans="1:15" ht="53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6" customHeight="1">
      <c r="A3" s="45" t="s">
        <v>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2" customFormat="1" ht="45" customHeight="1">
      <c r="A4" s="18" t="s">
        <v>0</v>
      </c>
      <c r="B4" s="21" t="s">
        <v>35</v>
      </c>
      <c r="C4" s="22" t="s">
        <v>46</v>
      </c>
      <c r="D4" s="22" t="s">
        <v>54</v>
      </c>
      <c r="E4" s="22" t="s">
        <v>57</v>
      </c>
      <c r="F4" s="22" t="s">
        <v>45</v>
      </c>
      <c r="G4" s="22" t="s">
        <v>49</v>
      </c>
      <c r="H4" s="26" t="s">
        <v>56</v>
      </c>
      <c r="I4" s="28" t="s">
        <v>38</v>
      </c>
      <c r="J4" s="22" t="s">
        <v>55</v>
      </c>
      <c r="K4" s="22" t="s">
        <v>44</v>
      </c>
      <c r="L4" s="22" t="s">
        <v>37</v>
      </c>
      <c r="M4" s="26" t="s">
        <v>53</v>
      </c>
      <c r="N4" s="22" t="s">
        <v>58</v>
      </c>
      <c r="O4" s="18" t="s">
        <v>26</v>
      </c>
    </row>
    <row r="5" spans="1:18" s="20" customFormat="1" ht="15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9</v>
      </c>
      <c r="K5" s="19">
        <v>10</v>
      </c>
      <c r="L5" s="19">
        <v>11</v>
      </c>
      <c r="M5" s="19">
        <v>12</v>
      </c>
      <c r="N5" s="19">
        <v>3</v>
      </c>
      <c r="O5" s="19">
        <v>4</v>
      </c>
      <c r="R5" s="23"/>
    </row>
    <row r="6" spans="1:19" s="3" customFormat="1" ht="22.5" customHeight="1">
      <c r="A6" s="42" t="s">
        <v>52</v>
      </c>
      <c r="B6" s="43"/>
      <c r="C6" s="33">
        <f>C7+C28</f>
        <v>2381</v>
      </c>
      <c r="D6" s="33">
        <f>D7+D28</f>
        <v>2271</v>
      </c>
      <c r="E6" s="33">
        <f>E7+E28</f>
        <v>2179</v>
      </c>
      <c r="F6" s="33">
        <f>F7+F28</f>
        <v>92</v>
      </c>
      <c r="G6" s="33">
        <f>G7+G28</f>
        <v>110</v>
      </c>
      <c r="H6" s="34">
        <f>G6/C6</f>
        <v>0.04619907601847963</v>
      </c>
      <c r="I6" s="33">
        <f>I7+I28</f>
        <v>64</v>
      </c>
      <c r="J6" s="33">
        <f>J7+J28</f>
        <v>55</v>
      </c>
      <c r="K6" s="33">
        <f>K7+K28</f>
        <v>24</v>
      </c>
      <c r="L6" s="33">
        <f>L7+L28</f>
        <v>48</v>
      </c>
      <c r="M6" s="34">
        <f>(L6+G6)/(C6)</f>
        <v>0.06635867282654347</v>
      </c>
      <c r="N6" s="33">
        <f>N7+N28</f>
        <v>2223</v>
      </c>
      <c r="O6" s="6"/>
      <c r="Q6" s="41"/>
      <c r="R6" s="23"/>
      <c r="S6" s="17"/>
    </row>
    <row r="7" spans="1:19" s="3" customFormat="1" ht="22.5" customHeight="1">
      <c r="A7" s="4" t="s">
        <v>1</v>
      </c>
      <c r="B7" s="5" t="s">
        <v>36</v>
      </c>
      <c r="C7" s="33">
        <f aca="true" t="shared" si="0" ref="C7:K7">SUM(C8:C27)</f>
        <v>1334</v>
      </c>
      <c r="D7" s="33">
        <f t="shared" si="0"/>
        <v>1275</v>
      </c>
      <c r="E7" s="33">
        <f t="shared" si="0"/>
        <v>1227</v>
      </c>
      <c r="F7" s="33">
        <f t="shared" si="0"/>
        <v>48</v>
      </c>
      <c r="G7" s="33">
        <f t="shared" si="0"/>
        <v>59</v>
      </c>
      <c r="H7" s="34">
        <f>G7/C7</f>
        <v>0.04422788605697151</v>
      </c>
      <c r="I7" s="35">
        <f>SUM(I8:I27)</f>
        <v>42</v>
      </c>
      <c r="J7" s="33">
        <f>SUM(J8:J27)</f>
        <v>31</v>
      </c>
      <c r="K7" s="33">
        <f t="shared" si="0"/>
        <v>14</v>
      </c>
      <c r="L7" s="33">
        <f>SUM(L8:L27)</f>
        <v>28</v>
      </c>
      <c r="M7" s="34">
        <f>(L7+G7)/(C7)</f>
        <v>0.06521739130434782</v>
      </c>
      <c r="N7" s="33">
        <f>SUM(N8:N27)</f>
        <v>1247</v>
      </c>
      <c r="O7" s="29"/>
      <c r="R7" s="23"/>
      <c r="S7" s="17"/>
    </row>
    <row r="8" spans="1:19" s="7" customFormat="1" ht="27.75" customHeight="1">
      <c r="A8" s="15">
        <v>1</v>
      </c>
      <c r="B8" s="16" t="s">
        <v>2</v>
      </c>
      <c r="C8" s="36">
        <v>56</v>
      </c>
      <c r="D8" s="37">
        <v>53</v>
      </c>
      <c r="E8" s="37">
        <v>49</v>
      </c>
      <c r="F8" s="37">
        <f>D8-E8</f>
        <v>4</v>
      </c>
      <c r="G8" s="37">
        <v>3</v>
      </c>
      <c r="H8" s="38">
        <f>G8/C8</f>
        <v>0.05357142857142857</v>
      </c>
      <c r="I8" s="39">
        <v>0</v>
      </c>
      <c r="J8" s="37">
        <v>2</v>
      </c>
      <c r="K8" s="37">
        <v>1</v>
      </c>
      <c r="L8" s="37">
        <v>1</v>
      </c>
      <c r="M8" s="38">
        <f aca="true" t="shared" si="1" ref="M8:M38">(L8+G8)/C8</f>
        <v>0.07142857142857142</v>
      </c>
      <c r="N8" s="40">
        <f aca="true" t="shared" si="2" ref="N8:N27">D8-L8</f>
        <v>52</v>
      </c>
      <c r="O8" s="30"/>
      <c r="Q8" s="24"/>
      <c r="R8" s="23"/>
      <c r="S8" s="17"/>
    </row>
    <row r="9" spans="1:19" s="7" customFormat="1" ht="27.75" customHeight="1">
      <c r="A9" s="15">
        <v>2</v>
      </c>
      <c r="B9" s="16" t="s">
        <v>3</v>
      </c>
      <c r="C9" s="36">
        <v>69</v>
      </c>
      <c r="D9" s="37">
        <v>65</v>
      </c>
      <c r="E9" s="37">
        <v>61</v>
      </c>
      <c r="F9" s="37">
        <f aca="true" t="shared" si="3" ref="F9:F38">D9-E9</f>
        <v>4</v>
      </c>
      <c r="G9" s="37">
        <v>4</v>
      </c>
      <c r="H9" s="38">
        <f aca="true" t="shared" si="4" ref="H9:H38">G9/C9</f>
        <v>0.057971014492753624</v>
      </c>
      <c r="I9" s="39">
        <v>2</v>
      </c>
      <c r="J9" s="37">
        <v>2</v>
      </c>
      <c r="K9" s="37">
        <v>1</v>
      </c>
      <c r="L9" s="37">
        <v>1</v>
      </c>
      <c r="M9" s="38">
        <f t="shared" si="1"/>
        <v>0.07246376811594203</v>
      </c>
      <c r="N9" s="40">
        <f t="shared" si="2"/>
        <v>64</v>
      </c>
      <c r="O9" s="31" t="s">
        <v>43</v>
      </c>
      <c r="Q9" s="24"/>
      <c r="R9" s="23"/>
      <c r="S9" s="17"/>
    </row>
    <row r="10" spans="1:19" s="7" customFormat="1" ht="27.75" customHeight="1">
      <c r="A10" s="15">
        <v>3</v>
      </c>
      <c r="B10" s="16" t="s">
        <v>4</v>
      </c>
      <c r="C10" s="36">
        <v>55</v>
      </c>
      <c r="D10" s="37">
        <v>52</v>
      </c>
      <c r="E10" s="37">
        <v>51</v>
      </c>
      <c r="F10" s="37">
        <f t="shared" si="3"/>
        <v>1</v>
      </c>
      <c r="G10" s="37">
        <v>3</v>
      </c>
      <c r="H10" s="38">
        <f t="shared" si="4"/>
        <v>0.05454545454545454</v>
      </c>
      <c r="I10" s="39">
        <f>1+1</f>
        <v>2</v>
      </c>
      <c r="J10" s="37">
        <v>2</v>
      </c>
      <c r="K10" s="37">
        <v>1</v>
      </c>
      <c r="L10" s="37">
        <v>2</v>
      </c>
      <c r="M10" s="38">
        <f t="shared" si="1"/>
        <v>0.09090909090909091</v>
      </c>
      <c r="N10" s="40">
        <f t="shared" si="2"/>
        <v>50</v>
      </c>
      <c r="O10" s="32"/>
      <c r="Q10" s="24"/>
      <c r="R10" s="23"/>
      <c r="S10" s="17"/>
    </row>
    <row r="11" spans="1:19" s="7" customFormat="1" ht="27.75" customHeight="1">
      <c r="A11" s="15">
        <v>4</v>
      </c>
      <c r="B11" s="16" t="s">
        <v>5</v>
      </c>
      <c r="C11" s="36">
        <v>389</v>
      </c>
      <c r="D11" s="37">
        <v>367</v>
      </c>
      <c r="E11" s="37">
        <v>349</v>
      </c>
      <c r="F11" s="37">
        <f t="shared" si="3"/>
        <v>18</v>
      </c>
      <c r="G11" s="37">
        <v>22</v>
      </c>
      <c r="H11" s="38">
        <f t="shared" si="4"/>
        <v>0.056555269922879174</v>
      </c>
      <c r="I11" s="39">
        <f>8+2</f>
        <v>10</v>
      </c>
      <c r="J11" s="37">
        <v>8</v>
      </c>
      <c r="K11" s="37">
        <v>6</v>
      </c>
      <c r="L11" s="37">
        <v>10</v>
      </c>
      <c r="M11" s="38">
        <f t="shared" si="1"/>
        <v>0.08226221079691516</v>
      </c>
      <c r="N11" s="40">
        <f t="shared" si="2"/>
        <v>357</v>
      </c>
      <c r="O11" s="31" t="s">
        <v>48</v>
      </c>
      <c r="Q11" s="24"/>
      <c r="R11" s="23"/>
      <c r="S11" s="17"/>
    </row>
    <row r="12" spans="1:19" s="7" customFormat="1" ht="27.75" customHeight="1">
      <c r="A12" s="15">
        <v>5</v>
      </c>
      <c r="B12" s="16" t="s">
        <v>6</v>
      </c>
      <c r="C12" s="36">
        <v>63</v>
      </c>
      <c r="D12" s="37">
        <v>61</v>
      </c>
      <c r="E12" s="37">
        <v>59</v>
      </c>
      <c r="F12" s="37">
        <f t="shared" si="3"/>
        <v>2</v>
      </c>
      <c r="G12" s="37">
        <v>2</v>
      </c>
      <c r="H12" s="38">
        <f t="shared" si="4"/>
        <v>0.031746031746031744</v>
      </c>
      <c r="I12" s="39">
        <v>1</v>
      </c>
      <c r="J12" s="37">
        <v>1</v>
      </c>
      <c r="K12" s="37"/>
      <c r="L12" s="37">
        <v>1</v>
      </c>
      <c r="M12" s="38">
        <f t="shared" si="1"/>
        <v>0.047619047619047616</v>
      </c>
      <c r="N12" s="40">
        <f t="shared" si="2"/>
        <v>60</v>
      </c>
      <c r="O12" s="32" t="s">
        <v>47</v>
      </c>
      <c r="Q12" s="24"/>
      <c r="R12" s="23"/>
      <c r="S12" s="17"/>
    </row>
    <row r="13" spans="1:19" s="7" customFormat="1" ht="27.75" customHeight="1">
      <c r="A13" s="15">
        <v>6</v>
      </c>
      <c r="B13" s="16" t="s">
        <v>7</v>
      </c>
      <c r="C13" s="36">
        <v>51</v>
      </c>
      <c r="D13" s="37">
        <v>49</v>
      </c>
      <c r="E13" s="37">
        <v>48</v>
      </c>
      <c r="F13" s="37">
        <f t="shared" si="3"/>
        <v>1</v>
      </c>
      <c r="G13" s="37">
        <v>2</v>
      </c>
      <c r="H13" s="38">
        <f t="shared" si="4"/>
        <v>0.0392156862745098</v>
      </c>
      <c r="I13" s="39">
        <v>3</v>
      </c>
      <c r="J13" s="37">
        <v>1</v>
      </c>
      <c r="K13" s="37">
        <v>1</v>
      </c>
      <c r="L13" s="37">
        <v>1</v>
      </c>
      <c r="M13" s="38">
        <f t="shared" si="1"/>
        <v>0.058823529411764705</v>
      </c>
      <c r="N13" s="40">
        <f t="shared" si="2"/>
        <v>48</v>
      </c>
      <c r="O13" s="32"/>
      <c r="Q13" s="24"/>
      <c r="R13" s="23"/>
      <c r="S13" s="17"/>
    </row>
    <row r="14" spans="1:19" s="7" customFormat="1" ht="27.75" customHeight="1">
      <c r="A14" s="15">
        <v>7</v>
      </c>
      <c r="B14" s="16" t="s">
        <v>8</v>
      </c>
      <c r="C14" s="36">
        <v>29</v>
      </c>
      <c r="D14" s="37">
        <v>29</v>
      </c>
      <c r="E14" s="37">
        <v>28</v>
      </c>
      <c r="F14" s="37">
        <f t="shared" si="3"/>
        <v>1</v>
      </c>
      <c r="G14" s="37">
        <v>0</v>
      </c>
      <c r="H14" s="38">
        <f t="shared" si="4"/>
        <v>0</v>
      </c>
      <c r="I14" s="39">
        <f>3+1</f>
        <v>4</v>
      </c>
      <c r="J14" s="37"/>
      <c r="K14" s="37">
        <v>0</v>
      </c>
      <c r="L14" s="37"/>
      <c r="M14" s="38">
        <f t="shared" si="1"/>
        <v>0</v>
      </c>
      <c r="N14" s="40">
        <f t="shared" si="2"/>
        <v>29</v>
      </c>
      <c r="O14" s="31"/>
      <c r="Q14" s="24"/>
      <c r="R14" s="23"/>
      <c r="S14" s="17"/>
    </row>
    <row r="15" spans="1:19" s="7" customFormat="1" ht="47.25">
      <c r="A15" s="15">
        <v>8</v>
      </c>
      <c r="B15" s="16" t="s">
        <v>9</v>
      </c>
      <c r="C15" s="36">
        <v>107</v>
      </c>
      <c r="D15" s="37">
        <f>101</f>
        <v>101</v>
      </c>
      <c r="E15" s="37">
        <v>98</v>
      </c>
      <c r="F15" s="37">
        <f t="shared" si="3"/>
        <v>3</v>
      </c>
      <c r="G15" s="37">
        <v>6</v>
      </c>
      <c r="H15" s="38">
        <f t="shared" si="4"/>
        <v>0.056074766355140186</v>
      </c>
      <c r="I15" s="39">
        <v>5</v>
      </c>
      <c r="J15" s="37">
        <v>2</v>
      </c>
      <c r="K15" s="37">
        <v>2</v>
      </c>
      <c r="L15" s="37">
        <v>3</v>
      </c>
      <c r="M15" s="38">
        <f t="shared" si="1"/>
        <v>0.08411214953271028</v>
      </c>
      <c r="N15" s="40">
        <f t="shared" si="2"/>
        <v>98</v>
      </c>
      <c r="O15" s="14" t="s">
        <v>59</v>
      </c>
      <c r="Q15" s="24"/>
      <c r="R15" s="23"/>
      <c r="S15" s="17"/>
    </row>
    <row r="16" spans="1:19" s="7" customFormat="1" ht="27.75" customHeight="1">
      <c r="A16" s="15">
        <v>9</v>
      </c>
      <c r="B16" s="16" t="s">
        <v>10</v>
      </c>
      <c r="C16" s="36">
        <v>66</v>
      </c>
      <c r="D16" s="37">
        <v>63</v>
      </c>
      <c r="E16" s="37">
        <v>54</v>
      </c>
      <c r="F16" s="37">
        <f t="shared" si="3"/>
        <v>9</v>
      </c>
      <c r="G16" s="37">
        <v>3</v>
      </c>
      <c r="H16" s="38">
        <f t="shared" si="4"/>
        <v>0.045454545454545456</v>
      </c>
      <c r="I16" s="39">
        <v>1</v>
      </c>
      <c r="J16" s="37"/>
      <c r="K16" s="37">
        <v>0</v>
      </c>
      <c r="L16" s="37">
        <v>1</v>
      </c>
      <c r="M16" s="38">
        <f t="shared" si="1"/>
        <v>0.06060606060606061</v>
      </c>
      <c r="N16" s="40">
        <f t="shared" si="2"/>
        <v>62</v>
      </c>
      <c r="O16" s="31"/>
      <c r="Q16" s="24"/>
      <c r="R16" s="23"/>
      <c r="S16" s="17"/>
    </row>
    <row r="17" spans="1:19" s="7" customFormat="1" ht="27.75" customHeight="1">
      <c r="A17" s="15">
        <v>10</v>
      </c>
      <c r="B17" s="16" t="s">
        <v>27</v>
      </c>
      <c r="C17" s="36">
        <v>37</v>
      </c>
      <c r="D17" s="37">
        <v>36</v>
      </c>
      <c r="E17" s="37">
        <v>36</v>
      </c>
      <c r="F17" s="37">
        <f t="shared" si="3"/>
        <v>0</v>
      </c>
      <c r="G17" s="37">
        <v>1</v>
      </c>
      <c r="H17" s="38">
        <f t="shared" si="4"/>
        <v>0.02702702702702703</v>
      </c>
      <c r="I17" s="39">
        <v>0</v>
      </c>
      <c r="J17" s="37">
        <v>1</v>
      </c>
      <c r="K17" s="37">
        <v>0</v>
      </c>
      <c r="L17" s="37"/>
      <c r="M17" s="38">
        <f t="shared" si="1"/>
        <v>0.02702702702702703</v>
      </c>
      <c r="N17" s="40">
        <f t="shared" si="2"/>
        <v>36</v>
      </c>
      <c r="O17" s="31"/>
      <c r="Q17" s="24"/>
      <c r="R17" s="23"/>
      <c r="S17" s="17"/>
    </row>
    <row r="18" spans="1:19" s="7" customFormat="1" ht="27.75" customHeight="1">
      <c r="A18" s="15">
        <v>11</v>
      </c>
      <c r="B18" s="16" t="s">
        <v>28</v>
      </c>
      <c r="C18" s="36">
        <v>31</v>
      </c>
      <c r="D18" s="37">
        <v>30</v>
      </c>
      <c r="E18" s="37">
        <v>30</v>
      </c>
      <c r="F18" s="37">
        <f t="shared" si="3"/>
        <v>0</v>
      </c>
      <c r="G18" s="37">
        <v>1</v>
      </c>
      <c r="H18" s="38">
        <f t="shared" si="4"/>
        <v>0.03225806451612903</v>
      </c>
      <c r="I18" s="39">
        <v>3</v>
      </c>
      <c r="J18" s="37"/>
      <c r="K18" s="37">
        <v>0</v>
      </c>
      <c r="L18" s="37"/>
      <c r="M18" s="38">
        <f t="shared" si="1"/>
        <v>0.03225806451612903</v>
      </c>
      <c r="N18" s="40">
        <f t="shared" si="2"/>
        <v>30</v>
      </c>
      <c r="O18" s="31"/>
      <c r="Q18" s="24"/>
      <c r="R18" s="23"/>
      <c r="S18" s="17"/>
    </row>
    <row r="19" spans="1:19" s="7" customFormat="1" ht="27.75" customHeight="1">
      <c r="A19" s="15">
        <v>12</v>
      </c>
      <c r="B19" s="16" t="s">
        <v>29</v>
      </c>
      <c r="C19" s="36">
        <v>22</v>
      </c>
      <c r="D19" s="37">
        <v>20</v>
      </c>
      <c r="E19" s="37">
        <v>20</v>
      </c>
      <c r="F19" s="37">
        <f t="shared" si="3"/>
        <v>0</v>
      </c>
      <c r="G19" s="37">
        <v>2</v>
      </c>
      <c r="H19" s="38">
        <f t="shared" si="4"/>
        <v>0.09090909090909091</v>
      </c>
      <c r="I19" s="39">
        <v>1</v>
      </c>
      <c r="J19" s="37"/>
      <c r="K19" s="37">
        <v>0</v>
      </c>
      <c r="L19" s="37"/>
      <c r="M19" s="38">
        <f t="shared" si="1"/>
        <v>0.09090909090909091</v>
      </c>
      <c r="N19" s="40">
        <f t="shared" si="2"/>
        <v>20</v>
      </c>
      <c r="O19" s="31"/>
      <c r="Q19" s="24"/>
      <c r="R19" s="23"/>
      <c r="S19" s="17"/>
    </row>
    <row r="20" spans="1:19" s="7" customFormat="1" ht="27.75" customHeight="1">
      <c r="A20" s="15">
        <v>13</v>
      </c>
      <c r="B20" s="16" t="s">
        <v>30</v>
      </c>
      <c r="C20" s="36">
        <v>25</v>
      </c>
      <c r="D20" s="37">
        <v>25</v>
      </c>
      <c r="E20" s="37">
        <v>23</v>
      </c>
      <c r="F20" s="37">
        <f t="shared" si="3"/>
        <v>2</v>
      </c>
      <c r="G20" s="37">
        <v>0</v>
      </c>
      <c r="H20" s="38">
        <f t="shared" si="4"/>
        <v>0</v>
      </c>
      <c r="I20" s="39">
        <v>1</v>
      </c>
      <c r="J20" s="37"/>
      <c r="K20" s="37">
        <v>0</v>
      </c>
      <c r="L20" s="37">
        <v>1</v>
      </c>
      <c r="M20" s="38">
        <f t="shared" si="1"/>
        <v>0.04</v>
      </c>
      <c r="N20" s="40">
        <f t="shared" si="2"/>
        <v>24</v>
      </c>
      <c r="O20" s="31"/>
      <c r="Q20" s="24"/>
      <c r="R20" s="23"/>
      <c r="S20" s="17"/>
    </row>
    <row r="21" spans="1:19" s="7" customFormat="1" ht="27.75" customHeight="1">
      <c r="A21" s="15">
        <v>14</v>
      </c>
      <c r="B21" s="16" t="s">
        <v>31</v>
      </c>
      <c r="C21" s="36">
        <v>67</v>
      </c>
      <c r="D21" s="37">
        <v>66</v>
      </c>
      <c r="E21" s="37">
        <v>65</v>
      </c>
      <c r="F21" s="37">
        <f t="shared" si="3"/>
        <v>1</v>
      </c>
      <c r="G21" s="37">
        <v>1</v>
      </c>
      <c r="H21" s="38">
        <f t="shared" si="4"/>
        <v>0.014925373134328358</v>
      </c>
      <c r="I21" s="39">
        <v>4</v>
      </c>
      <c r="J21" s="37">
        <v>1</v>
      </c>
      <c r="K21" s="37">
        <v>1</v>
      </c>
      <c r="L21" s="37">
        <v>2</v>
      </c>
      <c r="M21" s="38">
        <f t="shared" si="1"/>
        <v>0.04477611940298507</v>
      </c>
      <c r="N21" s="40">
        <f t="shared" si="2"/>
        <v>64</v>
      </c>
      <c r="O21" s="31" t="s">
        <v>50</v>
      </c>
      <c r="Q21" s="24"/>
      <c r="R21" s="23"/>
      <c r="S21" s="17"/>
    </row>
    <row r="22" spans="1:19" s="8" customFormat="1" ht="27.75" customHeight="1">
      <c r="A22" s="15">
        <v>15</v>
      </c>
      <c r="B22" s="16" t="s">
        <v>34</v>
      </c>
      <c r="C22" s="36">
        <v>77</v>
      </c>
      <c r="D22" s="37">
        <v>71</v>
      </c>
      <c r="E22" s="37">
        <v>71</v>
      </c>
      <c r="F22" s="37">
        <f t="shared" si="3"/>
        <v>0</v>
      </c>
      <c r="G22" s="37">
        <v>6</v>
      </c>
      <c r="H22" s="38">
        <f t="shared" si="4"/>
        <v>0.07792207792207792</v>
      </c>
      <c r="I22" s="39">
        <f>3+1</f>
        <v>4</v>
      </c>
      <c r="J22" s="37">
        <v>3</v>
      </c>
      <c r="K22" s="37">
        <v>1</v>
      </c>
      <c r="L22" s="37">
        <v>1</v>
      </c>
      <c r="M22" s="38">
        <f t="shared" si="1"/>
        <v>0.09090909090909091</v>
      </c>
      <c r="N22" s="40">
        <f t="shared" si="2"/>
        <v>70</v>
      </c>
      <c r="O22" s="32"/>
      <c r="Q22" s="24"/>
      <c r="R22" s="23"/>
      <c r="S22" s="17"/>
    </row>
    <row r="23" spans="1:19" s="7" customFormat="1" ht="27.75" customHeight="1">
      <c r="A23" s="15">
        <v>16</v>
      </c>
      <c r="B23" s="16" t="s">
        <v>11</v>
      </c>
      <c r="C23" s="36">
        <v>48</v>
      </c>
      <c r="D23" s="37">
        <v>45</v>
      </c>
      <c r="E23" s="37">
        <v>45</v>
      </c>
      <c r="F23" s="37">
        <f t="shared" si="3"/>
        <v>0</v>
      </c>
      <c r="G23" s="37">
        <v>3</v>
      </c>
      <c r="H23" s="38">
        <f t="shared" si="4"/>
        <v>0.0625</v>
      </c>
      <c r="I23" s="39">
        <v>1</v>
      </c>
      <c r="J23" s="37">
        <v>3</v>
      </c>
      <c r="K23" s="37">
        <v>0</v>
      </c>
      <c r="L23" s="37">
        <v>1</v>
      </c>
      <c r="M23" s="38">
        <f t="shared" si="1"/>
        <v>0.08333333333333333</v>
      </c>
      <c r="N23" s="40">
        <f t="shared" si="2"/>
        <v>44</v>
      </c>
      <c r="O23" s="31" t="s">
        <v>42</v>
      </c>
      <c r="Q23" s="24"/>
      <c r="R23" s="23"/>
      <c r="S23" s="17"/>
    </row>
    <row r="24" spans="1:19" s="9" customFormat="1" ht="27.75" customHeight="1">
      <c r="A24" s="15">
        <v>17</v>
      </c>
      <c r="B24" s="16" t="s">
        <v>12</v>
      </c>
      <c r="C24" s="36">
        <v>34</v>
      </c>
      <c r="D24" s="37">
        <v>38</v>
      </c>
      <c r="E24" s="37">
        <v>38</v>
      </c>
      <c r="F24" s="37">
        <f t="shared" si="3"/>
        <v>0</v>
      </c>
      <c r="G24" s="37">
        <v>-4</v>
      </c>
      <c r="H24" s="38">
        <f t="shared" si="4"/>
        <v>-0.11764705882352941</v>
      </c>
      <c r="I24" s="39">
        <v>0</v>
      </c>
      <c r="J24" s="37">
        <v>1</v>
      </c>
      <c r="K24" s="37">
        <v>0</v>
      </c>
      <c r="L24" s="37">
        <v>1</v>
      </c>
      <c r="M24" s="38">
        <f t="shared" si="1"/>
        <v>-0.08823529411764706</v>
      </c>
      <c r="N24" s="40">
        <f t="shared" si="2"/>
        <v>37</v>
      </c>
      <c r="O24" s="31" t="s">
        <v>51</v>
      </c>
      <c r="Q24" s="24"/>
      <c r="R24" s="23"/>
      <c r="S24" s="17"/>
    </row>
    <row r="25" spans="1:19" ht="27.75" customHeight="1">
      <c r="A25" s="15">
        <v>18</v>
      </c>
      <c r="B25" s="16" t="s">
        <v>33</v>
      </c>
      <c r="C25" s="36">
        <v>29</v>
      </c>
      <c r="D25" s="37">
        <v>27</v>
      </c>
      <c r="E25" s="37">
        <v>27</v>
      </c>
      <c r="F25" s="37">
        <f t="shared" si="3"/>
        <v>0</v>
      </c>
      <c r="G25" s="37">
        <v>2</v>
      </c>
      <c r="H25" s="38">
        <f t="shared" si="4"/>
        <v>0.06896551724137931</v>
      </c>
      <c r="I25" s="39">
        <v>0</v>
      </c>
      <c r="J25" s="37">
        <v>1</v>
      </c>
      <c r="K25" s="37">
        <v>0</v>
      </c>
      <c r="L25" s="37"/>
      <c r="M25" s="38">
        <f t="shared" si="1"/>
        <v>0.06896551724137931</v>
      </c>
      <c r="N25" s="40">
        <f t="shared" si="2"/>
        <v>27</v>
      </c>
      <c r="O25" s="32" t="s">
        <v>39</v>
      </c>
      <c r="Q25" s="24"/>
      <c r="R25" s="23"/>
      <c r="S25" s="17"/>
    </row>
    <row r="26" spans="1:19" s="10" customFormat="1" ht="27.75" customHeight="1">
      <c r="A26" s="15">
        <v>19</v>
      </c>
      <c r="B26" s="16" t="s">
        <v>13</v>
      </c>
      <c r="C26" s="36">
        <v>33</v>
      </c>
      <c r="D26" s="37">
        <v>31</v>
      </c>
      <c r="E26" s="37">
        <v>29</v>
      </c>
      <c r="F26" s="37">
        <f t="shared" si="3"/>
        <v>2</v>
      </c>
      <c r="G26" s="37">
        <v>2</v>
      </c>
      <c r="H26" s="38">
        <f t="shared" si="4"/>
        <v>0.06060606060606061</v>
      </c>
      <c r="I26" s="39">
        <v>0</v>
      </c>
      <c r="J26" s="37">
        <v>1</v>
      </c>
      <c r="K26" s="37">
        <v>0</v>
      </c>
      <c r="L26" s="37">
        <v>1</v>
      </c>
      <c r="M26" s="38">
        <f t="shared" si="1"/>
        <v>0.09090909090909091</v>
      </c>
      <c r="N26" s="40">
        <f t="shared" si="2"/>
        <v>30</v>
      </c>
      <c r="O26" s="32" t="s">
        <v>40</v>
      </c>
      <c r="Q26" s="24"/>
      <c r="R26" s="23"/>
      <c r="S26" s="17"/>
    </row>
    <row r="27" spans="1:19" s="10" customFormat="1" ht="27.75" customHeight="1">
      <c r="A27" s="15">
        <v>20</v>
      </c>
      <c r="B27" s="16" t="s">
        <v>32</v>
      </c>
      <c r="C27" s="36">
        <v>46</v>
      </c>
      <c r="D27" s="37">
        <v>46</v>
      </c>
      <c r="E27" s="37">
        <v>46</v>
      </c>
      <c r="F27" s="37">
        <f t="shared" si="3"/>
        <v>0</v>
      </c>
      <c r="G27" s="37">
        <v>0</v>
      </c>
      <c r="H27" s="38">
        <f t="shared" si="4"/>
        <v>0</v>
      </c>
      <c r="I27" s="39">
        <v>0</v>
      </c>
      <c r="J27" s="37">
        <v>2</v>
      </c>
      <c r="K27" s="37">
        <v>0</v>
      </c>
      <c r="L27" s="37">
        <v>1</v>
      </c>
      <c r="M27" s="38">
        <f t="shared" si="1"/>
        <v>0.021739130434782608</v>
      </c>
      <c r="N27" s="40">
        <f t="shared" si="2"/>
        <v>45</v>
      </c>
      <c r="O27" s="32" t="s">
        <v>41</v>
      </c>
      <c r="Q27" s="24"/>
      <c r="R27" s="23"/>
      <c r="S27" s="17"/>
    </row>
    <row r="28" spans="1:19" s="3" customFormat="1" ht="24" customHeight="1">
      <c r="A28" s="4" t="s">
        <v>14</v>
      </c>
      <c r="B28" s="5" t="s">
        <v>15</v>
      </c>
      <c r="C28" s="33">
        <f>SUM(C29:C38)</f>
        <v>1047</v>
      </c>
      <c r="D28" s="33">
        <f aca="true" t="shared" si="5" ref="D28:N28">SUM(D29:D38)</f>
        <v>996</v>
      </c>
      <c r="E28" s="33">
        <f t="shared" si="5"/>
        <v>952</v>
      </c>
      <c r="F28" s="33">
        <f t="shared" si="5"/>
        <v>44</v>
      </c>
      <c r="G28" s="33">
        <f>SUM(G29:G38)</f>
        <v>51</v>
      </c>
      <c r="H28" s="34">
        <f t="shared" si="4"/>
        <v>0.04871060171919771</v>
      </c>
      <c r="I28" s="35">
        <f t="shared" si="5"/>
        <v>22</v>
      </c>
      <c r="J28" s="33">
        <f t="shared" si="5"/>
        <v>24</v>
      </c>
      <c r="K28" s="33">
        <f t="shared" si="5"/>
        <v>10</v>
      </c>
      <c r="L28" s="33">
        <f t="shared" si="5"/>
        <v>20</v>
      </c>
      <c r="M28" s="34">
        <f t="shared" si="1"/>
        <v>0.06781279847182425</v>
      </c>
      <c r="N28" s="33">
        <f t="shared" si="5"/>
        <v>976</v>
      </c>
      <c r="O28" s="29"/>
      <c r="Q28" s="24"/>
      <c r="R28" s="23"/>
      <c r="S28" s="17"/>
    </row>
    <row r="29" spans="1:19" s="8" customFormat="1" ht="24" customHeight="1">
      <c r="A29" s="15">
        <v>1</v>
      </c>
      <c r="B29" s="16" t="s">
        <v>16</v>
      </c>
      <c r="C29" s="36">
        <v>105</v>
      </c>
      <c r="D29" s="37">
        <v>99</v>
      </c>
      <c r="E29" s="37">
        <v>98</v>
      </c>
      <c r="F29" s="37">
        <f t="shared" si="3"/>
        <v>1</v>
      </c>
      <c r="G29" s="37">
        <v>6</v>
      </c>
      <c r="H29" s="38">
        <f t="shared" si="4"/>
        <v>0.05714285714285714</v>
      </c>
      <c r="I29" s="39">
        <v>3</v>
      </c>
      <c r="J29" s="37">
        <v>2</v>
      </c>
      <c r="K29" s="37">
        <v>1</v>
      </c>
      <c r="L29" s="37">
        <v>2</v>
      </c>
      <c r="M29" s="38">
        <f t="shared" si="1"/>
        <v>0.0761904761904762</v>
      </c>
      <c r="N29" s="40">
        <f>D29-L29</f>
        <v>97</v>
      </c>
      <c r="O29" s="31"/>
      <c r="Q29" s="24"/>
      <c r="R29" s="23"/>
      <c r="S29" s="17"/>
    </row>
    <row r="30" spans="1:19" s="8" customFormat="1" ht="24" customHeight="1">
      <c r="A30" s="15">
        <v>2</v>
      </c>
      <c r="B30" s="16" t="s">
        <v>17</v>
      </c>
      <c r="C30" s="36">
        <v>96</v>
      </c>
      <c r="D30" s="37">
        <v>87</v>
      </c>
      <c r="E30" s="37">
        <v>82</v>
      </c>
      <c r="F30" s="37">
        <f t="shared" si="3"/>
        <v>5</v>
      </c>
      <c r="G30" s="37">
        <v>9</v>
      </c>
      <c r="H30" s="38">
        <f t="shared" si="4"/>
        <v>0.09375</v>
      </c>
      <c r="I30" s="39">
        <v>2</v>
      </c>
      <c r="J30" s="37">
        <v>1</v>
      </c>
      <c r="K30" s="37">
        <v>0</v>
      </c>
      <c r="L30" s="37">
        <v>2</v>
      </c>
      <c r="M30" s="38">
        <f t="shared" si="1"/>
        <v>0.11458333333333333</v>
      </c>
      <c r="N30" s="40">
        <f aca="true" t="shared" si="6" ref="N30:N38">D30-L30</f>
        <v>85</v>
      </c>
      <c r="O30" s="31"/>
      <c r="Q30" s="24"/>
      <c r="R30" s="23"/>
      <c r="S30" s="17"/>
    </row>
    <row r="31" spans="1:19" s="8" customFormat="1" ht="24" customHeight="1">
      <c r="A31" s="15">
        <v>3</v>
      </c>
      <c r="B31" s="16" t="s">
        <v>18</v>
      </c>
      <c r="C31" s="36">
        <v>117</v>
      </c>
      <c r="D31" s="37">
        <v>110</v>
      </c>
      <c r="E31" s="37">
        <v>109</v>
      </c>
      <c r="F31" s="37">
        <f t="shared" si="3"/>
        <v>1</v>
      </c>
      <c r="G31" s="37">
        <v>7</v>
      </c>
      <c r="H31" s="38">
        <f t="shared" si="4"/>
        <v>0.05982905982905983</v>
      </c>
      <c r="I31" s="39">
        <f>1+1</f>
        <v>2</v>
      </c>
      <c r="J31" s="37">
        <v>4</v>
      </c>
      <c r="K31" s="37">
        <v>1</v>
      </c>
      <c r="L31" s="37">
        <v>2</v>
      </c>
      <c r="M31" s="38">
        <f t="shared" si="1"/>
        <v>0.07692307692307693</v>
      </c>
      <c r="N31" s="40">
        <f t="shared" si="6"/>
        <v>108</v>
      </c>
      <c r="O31" s="31"/>
      <c r="Q31" s="24"/>
      <c r="R31" s="23"/>
      <c r="S31" s="17"/>
    </row>
    <row r="32" spans="1:19" s="8" customFormat="1" ht="24" customHeight="1">
      <c r="A32" s="15">
        <v>4</v>
      </c>
      <c r="B32" s="16" t="s">
        <v>19</v>
      </c>
      <c r="C32" s="36">
        <v>109</v>
      </c>
      <c r="D32" s="37">
        <v>102</v>
      </c>
      <c r="E32" s="37">
        <v>98</v>
      </c>
      <c r="F32" s="37">
        <f t="shared" si="3"/>
        <v>4</v>
      </c>
      <c r="G32" s="37">
        <v>7</v>
      </c>
      <c r="H32" s="38">
        <f t="shared" si="4"/>
        <v>0.06422018348623854</v>
      </c>
      <c r="I32" s="39">
        <v>2</v>
      </c>
      <c r="J32" s="37"/>
      <c r="K32" s="37">
        <v>1</v>
      </c>
      <c r="L32" s="37">
        <v>2</v>
      </c>
      <c r="M32" s="38">
        <f t="shared" si="1"/>
        <v>0.08256880733944955</v>
      </c>
      <c r="N32" s="40">
        <f t="shared" si="6"/>
        <v>100</v>
      </c>
      <c r="O32" s="32"/>
      <c r="Q32" s="24"/>
      <c r="R32" s="23"/>
      <c r="S32" s="17"/>
    </row>
    <row r="33" spans="1:19" s="8" customFormat="1" ht="24" customHeight="1">
      <c r="A33" s="15">
        <v>5</v>
      </c>
      <c r="B33" s="16" t="s">
        <v>20</v>
      </c>
      <c r="C33" s="36">
        <v>116</v>
      </c>
      <c r="D33" s="37">
        <v>107</v>
      </c>
      <c r="E33" s="37">
        <v>106</v>
      </c>
      <c r="F33" s="37">
        <f t="shared" si="3"/>
        <v>1</v>
      </c>
      <c r="G33" s="37">
        <v>9</v>
      </c>
      <c r="H33" s="38">
        <f t="shared" si="4"/>
        <v>0.07758620689655173</v>
      </c>
      <c r="I33" s="39">
        <v>4</v>
      </c>
      <c r="J33" s="37">
        <v>8</v>
      </c>
      <c r="K33" s="37">
        <v>1</v>
      </c>
      <c r="L33" s="37">
        <v>2</v>
      </c>
      <c r="M33" s="38">
        <f t="shared" si="1"/>
        <v>0.09482758620689655</v>
      </c>
      <c r="N33" s="40">
        <f t="shared" si="6"/>
        <v>105</v>
      </c>
      <c r="O33" s="32"/>
      <c r="Q33" s="24"/>
      <c r="R33" s="23"/>
      <c r="S33" s="17"/>
    </row>
    <row r="34" spans="1:19" s="8" customFormat="1" ht="24" customHeight="1">
      <c r="A34" s="15">
        <v>6</v>
      </c>
      <c r="B34" s="16" t="s">
        <v>21</v>
      </c>
      <c r="C34" s="36">
        <v>109</v>
      </c>
      <c r="D34" s="37">
        <v>103</v>
      </c>
      <c r="E34" s="37">
        <v>98</v>
      </c>
      <c r="F34" s="37">
        <f t="shared" si="3"/>
        <v>5</v>
      </c>
      <c r="G34" s="37">
        <v>6</v>
      </c>
      <c r="H34" s="38">
        <f t="shared" si="4"/>
        <v>0.05504587155963303</v>
      </c>
      <c r="I34" s="39">
        <v>0</v>
      </c>
      <c r="J34" s="37"/>
      <c r="K34" s="37"/>
      <c r="L34" s="37">
        <v>2</v>
      </c>
      <c r="M34" s="38">
        <f t="shared" si="1"/>
        <v>0.07339449541284404</v>
      </c>
      <c r="N34" s="40">
        <f t="shared" si="6"/>
        <v>101</v>
      </c>
      <c r="O34" s="32"/>
      <c r="Q34" s="24"/>
      <c r="R34" s="23"/>
      <c r="S34" s="17"/>
    </row>
    <row r="35" spans="1:19" s="8" customFormat="1" ht="24" customHeight="1">
      <c r="A35" s="15">
        <v>7</v>
      </c>
      <c r="B35" s="16" t="s">
        <v>22</v>
      </c>
      <c r="C35" s="36">
        <v>109</v>
      </c>
      <c r="D35" s="37">
        <v>103</v>
      </c>
      <c r="E35" s="37">
        <v>99</v>
      </c>
      <c r="F35" s="37">
        <f t="shared" si="3"/>
        <v>4</v>
      </c>
      <c r="G35" s="37">
        <v>6</v>
      </c>
      <c r="H35" s="38">
        <f t="shared" si="4"/>
        <v>0.05504587155963303</v>
      </c>
      <c r="I35" s="39">
        <v>4</v>
      </c>
      <c r="J35" s="37">
        <v>2</v>
      </c>
      <c r="K35" s="37">
        <v>1</v>
      </c>
      <c r="L35" s="37">
        <v>2</v>
      </c>
      <c r="M35" s="38">
        <f t="shared" si="1"/>
        <v>0.07339449541284404</v>
      </c>
      <c r="N35" s="40">
        <f t="shared" si="6"/>
        <v>101</v>
      </c>
      <c r="O35" s="32"/>
      <c r="Q35" s="24"/>
      <c r="R35" s="23"/>
      <c r="S35" s="17"/>
    </row>
    <row r="36" spans="1:19" s="8" customFormat="1" ht="24" customHeight="1">
      <c r="A36" s="15">
        <v>8</v>
      </c>
      <c r="B36" s="16" t="s">
        <v>23</v>
      </c>
      <c r="C36" s="36">
        <v>109</v>
      </c>
      <c r="D36" s="37">
        <v>103</v>
      </c>
      <c r="E36" s="37">
        <v>97</v>
      </c>
      <c r="F36" s="37">
        <f t="shared" si="3"/>
        <v>6</v>
      </c>
      <c r="G36" s="37">
        <v>6</v>
      </c>
      <c r="H36" s="38">
        <f t="shared" si="4"/>
        <v>0.05504587155963303</v>
      </c>
      <c r="I36" s="39">
        <v>1</v>
      </c>
      <c r="J36" s="37">
        <v>3</v>
      </c>
      <c r="K36" s="37">
        <v>2</v>
      </c>
      <c r="L36" s="37">
        <v>2</v>
      </c>
      <c r="M36" s="38">
        <f t="shared" si="1"/>
        <v>0.07339449541284404</v>
      </c>
      <c r="N36" s="40">
        <f t="shared" si="6"/>
        <v>101</v>
      </c>
      <c r="O36" s="32"/>
      <c r="Q36" s="24"/>
      <c r="R36" s="23"/>
      <c r="S36" s="17"/>
    </row>
    <row r="37" spans="1:19" s="8" customFormat="1" ht="24" customHeight="1">
      <c r="A37" s="15">
        <v>9</v>
      </c>
      <c r="B37" s="16" t="s">
        <v>24</v>
      </c>
      <c r="C37" s="36">
        <v>96</v>
      </c>
      <c r="D37" s="37">
        <v>91</v>
      </c>
      <c r="E37" s="37">
        <v>84</v>
      </c>
      <c r="F37" s="37">
        <f t="shared" si="3"/>
        <v>7</v>
      </c>
      <c r="G37" s="37">
        <v>5</v>
      </c>
      <c r="H37" s="38">
        <f t="shared" si="4"/>
        <v>0.052083333333333336</v>
      </c>
      <c r="I37" s="39">
        <v>1</v>
      </c>
      <c r="J37" s="37">
        <v>3</v>
      </c>
      <c r="K37" s="37">
        <v>1</v>
      </c>
      <c r="L37" s="37">
        <v>2</v>
      </c>
      <c r="M37" s="38">
        <f t="shared" si="1"/>
        <v>0.07291666666666667</v>
      </c>
      <c r="N37" s="40">
        <f t="shared" si="6"/>
        <v>89</v>
      </c>
      <c r="O37" s="32"/>
      <c r="Q37" s="24"/>
      <c r="R37" s="23"/>
      <c r="S37" s="17"/>
    </row>
    <row r="38" spans="1:19" s="8" customFormat="1" ht="24" customHeight="1">
      <c r="A38" s="15">
        <v>10</v>
      </c>
      <c r="B38" s="16" t="s">
        <v>25</v>
      </c>
      <c r="C38" s="36">
        <v>81</v>
      </c>
      <c r="D38" s="37">
        <v>91</v>
      </c>
      <c r="E38" s="37">
        <v>81</v>
      </c>
      <c r="F38" s="37">
        <f t="shared" si="3"/>
        <v>10</v>
      </c>
      <c r="G38" s="37">
        <v>-10</v>
      </c>
      <c r="H38" s="38">
        <f t="shared" si="4"/>
        <v>-0.12345679012345678</v>
      </c>
      <c r="I38" s="39">
        <v>3</v>
      </c>
      <c r="J38" s="37">
        <v>1</v>
      </c>
      <c r="K38" s="37">
        <v>2</v>
      </c>
      <c r="L38" s="37">
        <v>2</v>
      </c>
      <c r="M38" s="38">
        <f t="shared" si="1"/>
        <v>-0.09876543209876543</v>
      </c>
      <c r="N38" s="40">
        <f t="shared" si="6"/>
        <v>89</v>
      </c>
      <c r="O38" s="32"/>
      <c r="Q38" s="24"/>
      <c r="R38" s="23"/>
      <c r="S38" s="17"/>
    </row>
  </sheetData>
  <sheetProtection/>
  <mergeCells count="4">
    <mergeCell ref="A6:B6"/>
    <mergeCell ref="A2:O2"/>
    <mergeCell ref="A3:O3"/>
    <mergeCell ref="L1:O1"/>
  </mergeCells>
  <printOptions/>
  <pageMargins left="0.71" right="0.5" top="0.75" bottom="0.5" header="0.3" footer="0.3"/>
  <pageSetup horizontalDpi="600" verticalDpi="600" orientation="portrait" paperSize="9" scale="9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My PC</cp:lastModifiedBy>
  <cp:lastPrinted>2018-12-12T04:26:15Z</cp:lastPrinted>
  <dcterms:created xsi:type="dcterms:W3CDTF">2014-08-12T01:45:53Z</dcterms:created>
  <dcterms:modified xsi:type="dcterms:W3CDTF">2018-12-15T08:32:34Z</dcterms:modified>
  <cp:category/>
  <cp:version/>
  <cp:contentType/>
  <cp:contentStatus/>
</cp:coreProperties>
</file>